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2120" windowHeight="9120"/>
  </bookViews>
  <sheets>
    <sheet name="Ark1" sheetId="1" r:id="rId1"/>
    <sheet name="Ark2" sheetId="2" r:id="rId2"/>
    <sheet name="Ark3" sheetId="3" r:id="rId3"/>
  </sheets>
  <definedNames>
    <definedName name="_xlnm.Print_Titles" localSheetId="0">'Ark1'!$1:$3</definedName>
  </definedNames>
  <calcPr calcId="145621"/>
</workbook>
</file>

<file path=xl/calcChain.xml><?xml version="1.0" encoding="utf-8"?>
<calcChain xmlns="http://schemas.openxmlformats.org/spreadsheetml/2006/main">
  <c r="D19" i="1" l="1"/>
  <c r="C24" i="1" l="1"/>
  <c r="C41" i="1" s="1"/>
  <c r="B30" i="1"/>
  <c r="B41" i="1" s="1"/>
  <c r="B13" i="1"/>
  <c r="C13" i="1"/>
  <c r="C43" i="1" l="1"/>
  <c r="B43" i="1"/>
  <c r="D41" i="1"/>
  <c r="D13" i="1"/>
  <c r="D43" i="1" l="1"/>
  <c r="D48" i="1" s="1"/>
  <c r="D50" i="1" s="1"/>
</calcChain>
</file>

<file path=xl/sharedStrings.xml><?xml version="1.0" encoding="utf-8"?>
<sst xmlns="http://schemas.openxmlformats.org/spreadsheetml/2006/main" count="44" uniqueCount="44">
  <si>
    <t>Mykingvegen</t>
  </si>
  <si>
    <t>Inntekter</t>
  </si>
  <si>
    <t>Bompenger</t>
  </si>
  <si>
    <t>Renteinntekter</t>
  </si>
  <si>
    <t>Sum inntekter</t>
  </si>
  <si>
    <t>Utgifter</t>
  </si>
  <si>
    <t>Lønnsutgifter</t>
  </si>
  <si>
    <t>Regnskapshonorar</t>
  </si>
  <si>
    <t>Strøm</t>
  </si>
  <si>
    <t>Forsikringer</t>
  </si>
  <si>
    <t>Sum utgifter</t>
  </si>
  <si>
    <t>Vedlikehold utstyr</t>
  </si>
  <si>
    <t>Arbeidsgiveravgift</t>
  </si>
  <si>
    <t>Renteutgifter lån</t>
  </si>
  <si>
    <t>Bompenger skog</t>
  </si>
  <si>
    <t>Tilknytningsavgift</t>
  </si>
  <si>
    <t>Telefonutgifter</t>
  </si>
  <si>
    <t>Møteutgifter</t>
  </si>
  <si>
    <t>Overskudd / Underskudd (-)</t>
  </si>
  <si>
    <t>Andre utgifter</t>
  </si>
  <si>
    <t>Kjøp av småutstyr</t>
  </si>
  <si>
    <t>Utgifter Jordskifteretten</t>
  </si>
  <si>
    <t>Kjøp av billetter</t>
  </si>
  <si>
    <t>Utbytte Gjensidige</t>
  </si>
  <si>
    <t>Annonser</t>
  </si>
  <si>
    <t>Budsjett 2012</t>
  </si>
  <si>
    <t>Regnskap</t>
  </si>
  <si>
    <t>Budsjett</t>
  </si>
  <si>
    <t>Styrehonorar</t>
  </si>
  <si>
    <t>Grusin, skraping (sommer)</t>
  </si>
  <si>
    <t>Brøyting, skraping (vinter)</t>
  </si>
  <si>
    <t>Diesel</t>
  </si>
  <si>
    <t>Forbruksvarer</t>
  </si>
  <si>
    <t>Kontorutgifter</t>
  </si>
  <si>
    <t>Porto</t>
  </si>
  <si>
    <t>Bankgebyr</t>
  </si>
  <si>
    <t>Andel til veger til Bruset, Skålsrudstølen, Volelien</t>
  </si>
  <si>
    <t>Vedlikehold veg (utskifting av vegbane)</t>
  </si>
  <si>
    <t>Lønn vegoppsyn</t>
  </si>
  <si>
    <t>Likviditetsbudsjett</t>
  </si>
  <si>
    <t>Utligning</t>
  </si>
  <si>
    <t>Budsjettert underskudd 2012</t>
  </si>
  <si>
    <t>Nedbetaling av lån</t>
  </si>
  <si>
    <t>Avsetning til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</si>
</sst>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0"/>
      <name val="Arial"/>
    </font>
    <font>
      <sz val="10"/>
      <name val="Arial"/>
    </font>
    <font>
      <b/>
      <sz val="25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0" fontId="7" fillId="0" borderId="0" xfId="0" applyFont="1"/>
    <xf numFmtId="0" fontId="8" fillId="0" borderId="2" xfId="0" applyFont="1" applyBorder="1"/>
    <xf numFmtId="0" fontId="8" fillId="2" borderId="3" xfId="0" applyFont="1" applyFill="1" applyBorder="1"/>
    <xf numFmtId="0" fontId="9" fillId="0" borderId="0" xfId="0" applyFont="1"/>
    <xf numFmtId="0" fontId="8" fillId="3" borderId="1" xfId="0" applyFont="1" applyFill="1" applyBorder="1" applyAlignment="1">
      <alignment horizontal="center"/>
    </xf>
    <xf numFmtId="0" fontId="7" fillId="3" borderId="0" xfId="0" applyFont="1" applyFill="1"/>
    <xf numFmtId="0" fontId="10" fillId="0" borderId="1" xfId="0" applyFont="1" applyBorder="1" applyAlignment="1">
      <alignment horizontal="center"/>
    </xf>
    <xf numFmtId="0" fontId="11" fillId="0" borderId="0" xfId="0" applyFont="1"/>
    <xf numFmtId="164" fontId="11" fillId="0" borderId="0" xfId="2" applyNumberFormat="1" applyFont="1"/>
    <xf numFmtId="164" fontId="7" fillId="3" borderId="0" xfId="2" applyNumberFormat="1" applyFont="1" applyFill="1"/>
    <xf numFmtId="164" fontId="10" fillId="0" borderId="2" xfId="1" applyNumberFormat="1" applyFont="1" applyBorder="1"/>
    <xf numFmtId="164" fontId="8" fillId="3" borderId="2" xfId="1" applyNumberFormat="1" applyFont="1" applyFill="1" applyBorder="1"/>
    <xf numFmtId="164" fontId="11" fillId="0" borderId="0" xfId="0" applyNumberFormat="1" applyFont="1"/>
    <xf numFmtId="164" fontId="7" fillId="3" borderId="0" xfId="0" applyNumberFormat="1" applyFont="1" applyFill="1"/>
    <xf numFmtId="164" fontId="11" fillId="0" borderId="0" xfId="1" applyNumberFormat="1" applyFont="1"/>
    <xf numFmtId="164" fontId="7" fillId="3" borderId="0" xfId="1" applyNumberFormat="1" applyFont="1" applyFill="1"/>
    <xf numFmtId="164" fontId="10" fillId="2" borderId="3" xfId="0" applyNumberFormat="1" applyFont="1" applyFill="1" applyBorder="1"/>
    <xf numFmtId="164" fontId="8" fillId="2" borderId="3" xfId="0" applyNumberFormat="1" applyFont="1" applyFill="1" applyBorder="1"/>
    <xf numFmtId="0" fontId="5" fillId="0" borderId="0" xfId="0" applyFont="1"/>
    <xf numFmtId="164" fontId="7" fillId="0" borderId="0" xfId="1" applyNumberFormat="1" applyFont="1"/>
    <xf numFmtId="164" fontId="7" fillId="0" borderId="0" xfId="0" applyNumberFormat="1" applyFont="1"/>
    <xf numFmtId="0" fontId="7" fillId="0" borderId="2" xfId="0" applyFont="1" applyBorder="1"/>
    <xf numFmtId="164" fontId="7" fillId="0" borderId="2" xfId="1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0</xdr:rowOff>
    </xdr:from>
    <xdr:to>
      <xdr:col>3</xdr:col>
      <xdr:colOff>797631</xdr:colOff>
      <xdr:row>1</xdr:row>
      <xdr:rowOff>0</xdr:rowOff>
    </xdr:to>
    <xdr:pic>
      <xdr:nvPicPr>
        <xdr:cNvPr id="1025" name="Picture 7" descr="HR2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0"/>
          <a:ext cx="12072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2" sqref="A2:D2"/>
    </sheetView>
  </sheetViews>
  <sheetFormatPr baseColWidth="10" defaultRowHeight="12.75" x14ac:dyDescent="0.2"/>
  <cols>
    <col min="1" max="1" width="45.28515625" customWidth="1"/>
    <col min="2" max="4" width="12.85546875" customWidth="1"/>
  </cols>
  <sheetData>
    <row r="1" spans="1:4" ht="43.5" customHeight="1" x14ac:dyDescent="0.2">
      <c r="A1" s="5"/>
      <c r="B1" s="5"/>
      <c r="C1" s="5"/>
      <c r="D1" s="5"/>
    </row>
    <row r="2" spans="1:4" ht="30.75" x14ac:dyDescent="0.4">
      <c r="A2" s="30" t="s">
        <v>0</v>
      </c>
      <c r="B2" s="30"/>
      <c r="C2" s="30"/>
      <c r="D2" s="30"/>
    </row>
    <row r="3" spans="1:4" s="4" customFormat="1" ht="11.25" customHeight="1" x14ac:dyDescent="0.3">
      <c r="A3" s="3"/>
      <c r="B3" s="3"/>
      <c r="C3" s="3"/>
      <c r="D3" s="3"/>
    </row>
    <row r="4" spans="1:4" ht="23.25" x14ac:dyDescent="0.35">
      <c r="A4" s="31" t="s">
        <v>25</v>
      </c>
      <c r="B4" s="31"/>
      <c r="C4" s="31"/>
      <c r="D4" s="31"/>
    </row>
    <row r="5" spans="1:4" x14ac:dyDescent="0.2">
      <c r="B5" s="32" t="s">
        <v>26</v>
      </c>
      <c r="C5" s="32"/>
      <c r="D5" s="11" t="s">
        <v>27</v>
      </c>
    </row>
    <row r="6" spans="1:4" s="7" customFormat="1" x14ac:dyDescent="0.2">
      <c r="A6" s="6"/>
      <c r="B6" s="13">
        <v>2010</v>
      </c>
      <c r="C6" s="13">
        <v>2011</v>
      </c>
      <c r="D6" s="11">
        <v>2012</v>
      </c>
    </row>
    <row r="7" spans="1:4" s="7" customFormat="1" ht="16.5" x14ac:dyDescent="0.25">
      <c r="A7" s="10" t="s">
        <v>1</v>
      </c>
      <c r="B7" s="14"/>
      <c r="C7" s="14"/>
      <c r="D7" s="12"/>
    </row>
    <row r="8" spans="1:4" s="7" customFormat="1" x14ac:dyDescent="0.2">
      <c r="A8" s="7" t="s">
        <v>2</v>
      </c>
      <c r="B8" s="15">
        <v>414707.5</v>
      </c>
      <c r="C8" s="15">
        <v>347497.5</v>
      </c>
      <c r="D8" s="16">
        <v>350000</v>
      </c>
    </row>
    <row r="9" spans="1:4" s="7" customFormat="1" x14ac:dyDescent="0.2">
      <c r="A9" s="7" t="s">
        <v>14</v>
      </c>
      <c r="B9" s="15">
        <v>3000</v>
      </c>
      <c r="C9" s="15">
        <v>2100</v>
      </c>
      <c r="D9" s="16">
        <v>2100</v>
      </c>
    </row>
    <row r="10" spans="1:4" s="7" customFormat="1" x14ac:dyDescent="0.2">
      <c r="A10" s="7" t="s">
        <v>15</v>
      </c>
      <c r="B10" s="15">
        <v>0</v>
      </c>
      <c r="C10" s="15">
        <v>12000</v>
      </c>
      <c r="D10" s="16">
        <v>0</v>
      </c>
    </row>
    <row r="11" spans="1:4" s="7" customFormat="1" x14ac:dyDescent="0.2">
      <c r="A11" s="7" t="s">
        <v>23</v>
      </c>
      <c r="B11" s="15">
        <v>141</v>
      </c>
      <c r="C11" s="15">
        <v>228</v>
      </c>
      <c r="D11" s="16">
        <v>0</v>
      </c>
    </row>
    <row r="12" spans="1:4" s="7" customFormat="1" x14ac:dyDescent="0.2">
      <c r="A12" s="7" t="s">
        <v>3</v>
      </c>
      <c r="B12" s="15">
        <v>144.91</v>
      </c>
      <c r="C12" s="15">
        <v>334.41</v>
      </c>
      <c r="D12" s="16">
        <v>300</v>
      </c>
    </row>
    <row r="13" spans="1:4" s="7" customFormat="1" x14ac:dyDescent="0.2">
      <c r="A13" s="8" t="s">
        <v>4</v>
      </c>
      <c r="B13" s="17">
        <f>SUM(B8:B12)</f>
        <v>417993.41</v>
      </c>
      <c r="C13" s="17">
        <f>SUM(C8:C12)</f>
        <v>362159.91</v>
      </c>
      <c r="D13" s="18">
        <f>SUM(D8:D12)</f>
        <v>352400</v>
      </c>
    </row>
    <row r="14" spans="1:4" s="7" customFormat="1" x14ac:dyDescent="0.2">
      <c r="B14" s="19"/>
      <c r="C14" s="19"/>
      <c r="D14" s="20"/>
    </row>
    <row r="15" spans="1:4" s="7" customFormat="1" ht="16.5" x14ac:dyDescent="0.25">
      <c r="A15" s="10" t="s">
        <v>5</v>
      </c>
      <c r="B15" s="19"/>
      <c r="C15" s="19"/>
      <c r="D15" s="20"/>
    </row>
    <row r="16" spans="1:4" s="7" customFormat="1" x14ac:dyDescent="0.2">
      <c r="A16" s="7" t="s">
        <v>6</v>
      </c>
      <c r="B16" s="21">
        <v>15720</v>
      </c>
      <c r="C16" s="21">
        <v>12780</v>
      </c>
      <c r="D16" s="22">
        <v>15000</v>
      </c>
    </row>
    <row r="17" spans="1:4" s="7" customFormat="1" x14ac:dyDescent="0.2">
      <c r="A17" s="7" t="s">
        <v>28</v>
      </c>
      <c r="B17" s="21"/>
      <c r="C17" s="21"/>
      <c r="D17" s="22">
        <v>5000</v>
      </c>
    </row>
    <row r="18" spans="1:4" s="7" customFormat="1" x14ac:dyDescent="0.2">
      <c r="A18" s="7" t="s">
        <v>38</v>
      </c>
      <c r="B18" s="21"/>
      <c r="C18" s="21"/>
      <c r="D18" s="22">
        <v>50000</v>
      </c>
    </row>
    <row r="19" spans="1:4" s="7" customFormat="1" x14ac:dyDescent="0.2">
      <c r="A19" s="7" t="s">
        <v>12</v>
      </c>
      <c r="B19" s="21">
        <v>1666</v>
      </c>
      <c r="C19" s="21">
        <v>1355</v>
      </c>
      <c r="D19" s="22">
        <f>(D17+D16+D18)*10.6%</f>
        <v>7420</v>
      </c>
    </row>
    <row r="20" spans="1:4" s="7" customFormat="1" x14ac:dyDescent="0.2">
      <c r="A20" s="7" t="s">
        <v>7</v>
      </c>
      <c r="B20" s="21">
        <v>9954.01</v>
      </c>
      <c r="C20" s="21">
        <v>9312.01</v>
      </c>
      <c r="D20" s="22">
        <v>25000</v>
      </c>
    </row>
    <row r="21" spans="1:4" s="7" customFormat="1" x14ac:dyDescent="0.2">
      <c r="A21" s="7" t="s">
        <v>29</v>
      </c>
      <c r="B21" s="21">
        <v>3840</v>
      </c>
      <c r="C21" s="21">
        <v>1890.24</v>
      </c>
      <c r="D21" s="22">
        <v>50000</v>
      </c>
    </row>
    <row r="22" spans="1:4" s="7" customFormat="1" x14ac:dyDescent="0.2">
      <c r="A22" s="7" t="s">
        <v>30</v>
      </c>
      <c r="B22" s="21">
        <v>56718</v>
      </c>
      <c r="C22" s="21">
        <v>53922</v>
      </c>
      <c r="D22" s="22">
        <v>100000</v>
      </c>
    </row>
    <row r="23" spans="1:4" s="7" customFormat="1" x14ac:dyDescent="0.2">
      <c r="A23" s="7" t="s">
        <v>31</v>
      </c>
      <c r="B23" s="21"/>
      <c r="C23" s="21">
        <v>1749</v>
      </c>
      <c r="D23" s="22"/>
    </row>
    <row r="24" spans="1:4" s="7" customFormat="1" x14ac:dyDescent="0.2">
      <c r="A24" s="7" t="s">
        <v>32</v>
      </c>
      <c r="B24" s="21"/>
      <c r="C24" s="21">
        <f>5172-1749</f>
        <v>3423</v>
      </c>
      <c r="D24" s="22">
        <v>5000</v>
      </c>
    </row>
    <row r="25" spans="1:4" s="7" customFormat="1" x14ac:dyDescent="0.2">
      <c r="A25" s="7" t="s">
        <v>20</v>
      </c>
      <c r="B25" s="21">
        <v>444.48</v>
      </c>
      <c r="C25" s="21"/>
      <c r="D25" s="22"/>
    </row>
    <row r="26" spans="1:4" s="7" customFormat="1" x14ac:dyDescent="0.2">
      <c r="A26" s="7" t="s">
        <v>22</v>
      </c>
      <c r="B26" s="21">
        <v>1813</v>
      </c>
      <c r="C26" s="21">
        <v>4800</v>
      </c>
      <c r="D26" s="22"/>
    </row>
    <row r="27" spans="1:4" s="7" customFormat="1" x14ac:dyDescent="0.2">
      <c r="A27" s="7" t="s">
        <v>37</v>
      </c>
      <c r="B27" s="21">
        <v>216251.51999999999</v>
      </c>
      <c r="C27" s="21">
        <v>75656.69</v>
      </c>
      <c r="D27" s="22">
        <v>230000</v>
      </c>
    </row>
    <row r="28" spans="1:4" s="7" customFormat="1" x14ac:dyDescent="0.2">
      <c r="A28" s="7" t="s">
        <v>11</v>
      </c>
      <c r="B28" s="21">
        <v>10499.5</v>
      </c>
      <c r="C28" s="21">
        <v>19837.650000000001</v>
      </c>
      <c r="D28" s="22">
        <v>5000</v>
      </c>
    </row>
    <row r="29" spans="1:4" s="7" customFormat="1" x14ac:dyDescent="0.2">
      <c r="A29" s="7" t="s">
        <v>17</v>
      </c>
      <c r="B29" s="21">
        <v>624</v>
      </c>
      <c r="C29" s="21"/>
      <c r="D29" s="22"/>
    </row>
    <row r="30" spans="1:4" s="7" customFormat="1" x14ac:dyDescent="0.2">
      <c r="A30" s="7" t="s">
        <v>33</v>
      </c>
      <c r="B30" s="21">
        <f>562.56+60+971</f>
        <v>1593.56</v>
      </c>
      <c r="C30" s="21">
        <v>67</v>
      </c>
      <c r="D30" s="22">
        <v>500</v>
      </c>
    </row>
    <row r="31" spans="1:4" s="7" customFormat="1" x14ac:dyDescent="0.2">
      <c r="A31" s="7" t="s">
        <v>34</v>
      </c>
      <c r="B31" s="21"/>
      <c r="C31" s="21"/>
      <c r="D31" s="22">
        <v>12000</v>
      </c>
    </row>
    <row r="32" spans="1:4" s="7" customFormat="1" x14ac:dyDescent="0.2">
      <c r="A32" s="7" t="s">
        <v>35</v>
      </c>
      <c r="B32" s="21"/>
      <c r="C32" s="21">
        <v>1059</v>
      </c>
      <c r="D32" s="22">
        <v>500</v>
      </c>
    </row>
    <row r="33" spans="1:10" s="7" customFormat="1" x14ac:dyDescent="0.2">
      <c r="A33" s="7" t="s">
        <v>21</v>
      </c>
      <c r="B33" s="21">
        <v>14300</v>
      </c>
      <c r="C33" s="21"/>
      <c r="D33" s="22"/>
    </row>
    <row r="34" spans="1:10" s="7" customFormat="1" x14ac:dyDescent="0.2">
      <c r="A34" s="7" t="s">
        <v>8</v>
      </c>
      <c r="B34" s="21">
        <v>10897.05</v>
      </c>
      <c r="C34" s="21">
        <v>18648.54</v>
      </c>
      <c r="D34" s="22">
        <v>15000</v>
      </c>
    </row>
    <row r="35" spans="1:10" s="7" customFormat="1" x14ac:dyDescent="0.2">
      <c r="A35" s="7" t="s">
        <v>16</v>
      </c>
      <c r="B35" s="21">
        <v>1263.3900000000001</v>
      </c>
      <c r="C35" s="21">
        <v>1061.24</v>
      </c>
      <c r="D35" s="22">
        <v>1500</v>
      </c>
    </row>
    <row r="36" spans="1:10" s="7" customFormat="1" x14ac:dyDescent="0.2">
      <c r="A36" s="7" t="s">
        <v>24</v>
      </c>
      <c r="B36" s="21"/>
      <c r="C36" s="21">
        <v>1126</v>
      </c>
      <c r="D36" s="22"/>
    </row>
    <row r="37" spans="1:10" s="7" customFormat="1" x14ac:dyDescent="0.2">
      <c r="A37" s="7" t="s">
        <v>36</v>
      </c>
      <c r="B37" s="21">
        <v>6000</v>
      </c>
      <c r="C37" s="21">
        <v>3000</v>
      </c>
      <c r="D37" s="22">
        <v>10000</v>
      </c>
    </row>
    <row r="38" spans="1:10" s="7" customFormat="1" x14ac:dyDescent="0.2">
      <c r="A38" s="7" t="s">
        <v>9</v>
      </c>
      <c r="B38" s="21">
        <v>1561.67</v>
      </c>
      <c r="C38" s="21">
        <v>1852</v>
      </c>
      <c r="D38" s="22">
        <v>2000</v>
      </c>
    </row>
    <row r="39" spans="1:10" s="7" customFormat="1" x14ac:dyDescent="0.2">
      <c r="A39" s="7" t="s">
        <v>19</v>
      </c>
      <c r="B39" s="21">
        <v>2700</v>
      </c>
      <c r="C39" s="21"/>
      <c r="D39" s="22"/>
    </row>
    <row r="40" spans="1:10" s="7" customFormat="1" x14ac:dyDescent="0.2">
      <c r="A40" s="7" t="s">
        <v>13</v>
      </c>
      <c r="B40" s="21">
        <v>32160.31</v>
      </c>
      <c r="C40" s="21">
        <v>32464.55</v>
      </c>
      <c r="D40" s="22">
        <v>15000</v>
      </c>
    </row>
    <row r="41" spans="1:10" s="7" customFormat="1" x14ac:dyDescent="0.2">
      <c r="A41" s="8" t="s">
        <v>10</v>
      </c>
      <c r="B41" s="17">
        <f>SUM(B16:B40)</f>
        <v>388006.49</v>
      </c>
      <c r="C41" s="17">
        <f>SUM(C16:C40)</f>
        <v>244003.91999999998</v>
      </c>
      <c r="D41" s="18">
        <f>SUM(D16:D40)</f>
        <v>548920</v>
      </c>
      <c r="E41" s="27"/>
    </row>
    <row r="42" spans="1:10" s="7" customFormat="1" ht="13.5" thickBot="1" x14ac:dyDescent="0.25">
      <c r="B42" s="19"/>
      <c r="C42" s="19"/>
      <c r="D42" s="20"/>
    </row>
    <row r="43" spans="1:10" s="7" customFormat="1" ht="13.5" thickBot="1" x14ac:dyDescent="0.25">
      <c r="A43" s="9" t="s">
        <v>18</v>
      </c>
      <c r="B43" s="23">
        <f>B13-B41</f>
        <v>29986.919999999984</v>
      </c>
      <c r="C43" s="23">
        <f>C13-C41</f>
        <v>118155.98999999999</v>
      </c>
      <c r="D43" s="24">
        <f>D13-D41</f>
        <v>-196520</v>
      </c>
    </row>
    <row r="44" spans="1:10" s="7" customFormat="1" x14ac:dyDescent="0.2"/>
    <row r="45" spans="1:10" s="7" customFormat="1" x14ac:dyDescent="0.2"/>
    <row r="46" spans="1:10" ht="19.5" x14ac:dyDescent="0.3">
      <c r="A46" s="25" t="s">
        <v>39</v>
      </c>
      <c r="B46" s="2"/>
      <c r="C46" s="2"/>
      <c r="D46" s="2"/>
      <c r="E46" s="1"/>
      <c r="F46" s="1"/>
      <c r="G46" s="1"/>
      <c r="H46" s="1"/>
      <c r="I46" s="1"/>
      <c r="J46" s="1"/>
    </row>
    <row r="47" spans="1:10" s="7" customFormat="1" x14ac:dyDescent="0.2">
      <c r="A47" s="7" t="s">
        <v>40</v>
      </c>
      <c r="D47" s="26">
        <v>760000</v>
      </c>
    </row>
    <row r="48" spans="1:10" s="7" customFormat="1" x14ac:dyDescent="0.2">
      <c r="A48" s="7" t="s">
        <v>41</v>
      </c>
      <c r="D48" s="26">
        <f>D43</f>
        <v>-196520</v>
      </c>
    </row>
    <row r="49" spans="1:4" s="7" customFormat="1" x14ac:dyDescent="0.2">
      <c r="A49" s="7" t="s">
        <v>42</v>
      </c>
      <c r="D49" s="26">
        <v>-511023.65</v>
      </c>
    </row>
    <row r="50" spans="1:4" s="7" customFormat="1" x14ac:dyDescent="0.2">
      <c r="A50" s="28" t="s">
        <v>43</v>
      </c>
      <c r="B50" s="28"/>
      <c r="C50" s="28"/>
      <c r="D50" s="29">
        <f>D47+D48+D49</f>
        <v>52456.349999999977</v>
      </c>
    </row>
    <row r="51" spans="1:4" s="7" customFormat="1" x14ac:dyDescent="0.2">
      <c r="D51" s="26"/>
    </row>
    <row r="52" spans="1:4" s="7" customFormat="1" x14ac:dyDescent="0.2">
      <c r="D52" s="27"/>
    </row>
    <row r="53" spans="1:4" s="7" customFormat="1" x14ac:dyDescent="0.2">
      <c r="D53" s="27"/>
    </row>
    <row r="54" spans="1:4" s="7" customFormat="1" x14ac:dyDescent="0.2"/>
    <row r="55" spans="1:4" s="7" customFormat="1" x14ac:dyDescent="0.2"/>
    <row r="56" spans="1:4" s="7" customFormat="1" x14ac:dyDescent="0.2"/>
    <row r="57" spans="1:4" s="7" customFormat="1" x14ac:dyDescent="0.2"/>
  </sheetData>
  <mergeCells count="3">
    <mergeCell ref="A2:D2"/>
    <mergeCell ref="A4:D4"/>
    <mergeCell ref="B5:C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'Ark1'!Utskriftstitler</vt:lpstr>
    </vt:vector>
  </TitlesOfParts>
  <Company>Nesbyen Regnskapskontor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Brøto</dc:creator>
  <cp:lastModifiedBy>Halgrim Merødningen</cp:lastModifiedBy>
  <cp:lastPrinted>2012-03-27T12:43:32Z</cp:lastPrinted>
  <dcterms:created xsi:type="dcterms:W3CDTF">2001-08-13T05:33:39Z</dcterms:created>
  <dcterms:modified xsi:type="dcterms:W3CDTF">2012-03-30T14:32:21Z</dcterms:modified>
</cp:coreProperties>
</file>